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010" windowWidth="15570" windowHeight="1002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24" i="2" l="1"/>
  <c r="B32" i="2" s="1"/>
  <c r="C24" i="2"/>
  <c r="D25" i="2"/>
  <c r="D27" i="2"/>
  <c r="D34" i="2"/>
  <c r="D35" i="2"/>
  <c r="D36" i="2"/>
  <c r="D37" i="2"/>
  <c r="D38" i="2"/>
  <c r="D39" i="2"/>
  <c r="D40" i="2"/>
  <c r="D41" i="2"/>
  <c r="D42" i="2"/>
  <c r="D43" i="2"/>
  <c r="D24" i="2" l="1"/>
  <c r="B44" i="2"/>
  <c r="B45" i="2" s="1"/>
  <c r="D19" i="2"/>
  <c r="B15" i="2" l="1"/>
  <c r="C44" i="2" l="1"/>
  <c r="C10" i="2" l="1"/>
  <c r="B10" i="2" l="1"/>
  <c r="C6" i="2" l="1"/>
  <c r="C16" i="2" l="1"/>
  <c r="C5" i="2" s="1"/>
  <c r="C32" i="2" s="1"/>
  <c r="B16" i="2" l="1"/>
  <c r="D22" i="2"/>
  <c r="D14" i="2"/>
  <c r="B6" i="2"/>
  <c r="D12" i="2"/>
  <c r="B53" i="2"/>
  <c r="B5" i="2" l="1"/>
  <c r="D32" i="2" s="1"/>
  <c r="D20" i="2"/>
  <c r="D7" i="2"/>
  <c r="D8" i="2"/>
  <c r="D9" i="2"/>
  <c r="D10" i="2"/>
  <c r="D13" i="2"/>
  <c r="D15" i="2"/>
  <c r="D17" i="2"/>
  <c r="D18" i="2"/>
  <c r="D23" i="2"/>
  <c r="D44" i="2"/>
  <c r="C45" i="2" l="1"/>
  <c r="D6" i="2"/>
  <c r="D16" i="2"/>
  <c r="D5" i="2" l="1"/>
</calcChain>
</file>

<file path=xl/sharedStrings.xml><?xml version="1.0" encoding="utf-8"?>
<sst xmlns="http://schemas.openxmlformats.org/spreadsheetml/2006/main" count="81" uniqueCount="77">
  <si>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</si>
  <si>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</si>
  <si>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</si>
  <si>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</si>
  <si>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</si>
  <si>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</si>
  <si>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</si>
  <si>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</si>
  <si>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</si>
  <si>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</si>
  <si>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</si>
  <si>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</si>
  <si>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</si>
  <si>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</si>
  <si>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</si>
  <si>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</si>
  <si>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</si>
  <si>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</si>
  <si>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</si>
  <si>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</si>
  <si>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</si>
  <si>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</si>
  <si>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</si>
  <si>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</si>
  <si>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</si>
  <si>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</si>
  <si>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</si>
  <si>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</si>
  <si>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</si>
  <si>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</si>
  <si>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</si>
  <si>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</si>
  <si>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</si>
  <si>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</si>
  <si>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</si>
  <si>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</si>
  <si>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</si>
  <si>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</si>
  <si>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</si>
  <si>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</si>
  <si>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</si>
  <si>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</si>
  <si>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</si>
  <si>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</si>
  <si>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</si>
  <si>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</si>
  <si>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</si>
  <si>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</si>
  <si>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</si>
  <si>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</si>
  <si>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</si>
  <si>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</si>
  <si>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</si>
  <si>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</si>
  <si>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</si>
  <si>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2019 год</t>
  </si>
  <si>
    <t>275687,3</t>
  </si>
  <si>
    <t>127750,3</t>
  </si>
  <si>
    <t>24771,9</t>
  </si>
  <si>
    <t>71603,2</t>
  </si>
  <si>
    <t xml:space="preserve">             Информация об исполнении  бюджета МО "Город Майкоп"
 на 1 марта 2019 года</t>
  </si>
  <si>
    <t>18118,2</t>
  </si>
  <si>
    <t>35181,5</t>
  </si>
  <si>
    <t>3915,5</t>
  </si>
  <si>
    <t>614441,7</t>
  </si>
  <si>
    <t>24175,8</t>
  </si>
  <si>
    <t>821361,2</t>
  </si>
  <si>
    <t>29857,0</t>
  </si>
  <si>
    <t>2015251,0</t>
  </si>
  <si>
    <t>236690,0</t>
  </si>
  <si>
    <t>22632,3</t>
  </si>
  <si>
    <t>199382,5</t>
  </si>
  <si>
    <t>13498,2</t>
  </si>
  <si>
    <t>45397,0</t>
  </si>
  <si>
    <t>7863,7</t>
  </si>
  <si>
    <t>6123,4</t>
  </si>
  <si>
    <t>6304,9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</si>
</sst>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.mm\.yyyy"/>
    <numFmt numFmtId="166" formatCode="_-* #,##0.0\ _₽_-;\-* #,##0.0\ _₽_-;_-* &quot;-&quot;??\ _₽_-;_-@_-"/>
    <numFmt numFmtId="167" formatCode="0.0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55">
    <xf numFmtId="0" fontId="0" fillId="0" borderId="0" xfId="0"/>
    <xf numFmtId="0" fontId="1" fillId="36" borderId="0" xfId="0" applyFont="1" applyFill="1"/>
    <xf numFmtId="0" fontId="2" fillId="36" borderId="0" xfId="0" applyFont="1" applyFill="1" applyAlignment="1">
      <alignment horizontal="center" vertical="center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0" xfId="0" applyNumberFormat="1" applyFont="1" applyFill="1" applyBorder="1" applyAlignment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3" fillId="36" borderId="0" xfId="272" applyNumberFormat="1" applyFont="1" applyFill="1" applyBorder="1" applyProtection="1">
      <alignment horizontal="right"/>
    </xf>
    <xf numFmtId="4" fontId="3" fillId="36" borderId="0" xfId="219" applyNumberFormat="1" applyFont="1" applyFill="1" applyBorder="1" applyAlignment="1" applyProtection="1">
      <alignment horizontal="right"/>
    </xf>
    <xf numFmtId="4" fontId="61" fillId="36" borderId="0" xfId="126" applyNumberFormat="1" applyFont="1" applyFill="1" applyBorder="1" applyAlignment="1" applyProtection="1">
      <alignment horizontal="right"/>
    </xf>
    <xf numFmtId="4" fontId="3" fillId="36" borderId="0" xfId="825" applyNumberFormat="1" applyFont="1" applyFill="1" applyBorder="1" applyProtection="1">
      <alignment horizontal="right"/>
    </xf>
    <xf numFmtId="0" fontId="1" fillId="0" borderId="0" xfId="0" applyFont="1" applyFill="1" applyBorder="1"/>
    <xf numFmtId="164" fontId="3" fillId="0" borderId="2" xfId="272" applyNumberFormat="1" applyFont="1" applyFill="1" applyBorder="1" applyProtection="1">
      <alignment horizontal="right"/>
    </xf>
    <xf numFmtId="0" fontId="27" fillId="36" borderId="0" xfId="216" applyFill="1" applyBorder="1" applyAlignment="1" applyProtection="1">
      <alignment horizontal="right"/>
    </xf>
    <xf numFmtId="4" fontId="3" fillId="0" borderId="0" xfId="825" applyNumberFormat="1" applyFont="1" applyFill="1" applyBorder="1" applyProtection="1">
      <alignment horizontal="right"/>
    </xf>
    <xf numFmtId="49" fontId="23" fillId="0" borderId="0" xfId="124" applyFont="1" applyFill="1" applyBorder="1" applyAlignment="1" applyProtection="1">
      <alignment horizontal="right"/>
    </xf>
    <xf numFmtId="49" fontId="26" fillId="0" borderId="0" xfId="124" applyFill="1" applyBorder="1" applyAlignment="1" applyProtection="1">
      <alignment horizontal="right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47" fillId="0" borderId="2" xfId="0" applyNumberFormat="1" applyFont="1" applyFill="1" applyBorder="1" applyAlignment="1">
      <alignment horizontal="center" wrapText="1"/>
    </xf>
    <xf numFmtId="164" fontId="47" fillId="0" borderId="2" xfId="0" applyNumberFormat="1" applyFont="1" applyFill="1" applyBorder="1"/>
    <xf numFmtId="164" fontId="48" fillId="0" borderId="2" xfId="0" applyNumberFormat="1" applyFont="1" applyFill="1" applyBorder="1" applyAlignment="1">
      <alignment wrapText="1"/>
    </xf>
    <xf numFmtId="0" fontId="27" fillId="0" borderId="2" xfId="216" applyFill="1" applyBorder="1" applyAlignment="1" applyProtection="1">
      <alignment horizontal="right"/>
    </xf>
    <xf numFmtId="167" fontId="27" fillId="0" borderId="2" xfId="216" applyNumberFormat="1" applyFill="1" applyBorder="1" applyAlignment="1" applyProtection="1">
      <alignment horizontal="right"/>
    </xf>
    <xf numFmtId="164" fontId="48" fillId="0" borderId="2" xfId="657" applyNumberFormat="1" applyFont="1" applyFill="1" applyBorder="1" applyAlignment="1" applyProtection="1">
      <alignment wrapText="1"/>
    </xf>
    <xf numFmtId="166" fontId="3" fillId="0" borderId="2" xfId="272" applyNumberFormat="1" applyFont="1" applyFill="1" applyBorder="1" applyProtection="1">
      <alignment horizontal="right"/>
    </xf>
    <xf numFmtId="164" fontId="47" fillId="0" borderId="2" xfId="0" applyNumberFormat="1" applyFont="1" applyFill="1" applyBorder="1" applyAlignment="1">
      <alignment wrapText="1"/>
    </xf>
    <xf numFmtId="164" fontId="47" fillId="0" borderId="74" xfId="0" applyNumberFormat="1" applyFont="1" applyFill="1" applyBorder="1"/>
    <xf numFmtId="49" fontId="27" fillId="0" borderId="4" xfId="110" applyFont="1" applyFill="1" applyAlignment="1" applyProtection="1">
      <alignment horizontal="right"/>
    </xf>
    <xf numFmtId="164" fontId="48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wrapText="1"/>
    </xf>
    <xf numFmtId="164" fontId="47" fillId="0" borderId="71" xfId="0" applyNumberFormat="1" applyFont="1" applyFill="1" applyBorder="1"/>
    <xf numFmtId="164" fontId="47" fillId="0" borderId="2" xfId="0" applyNumberFormat="1" applyFont="1" applyFill="1" applyBorder="1" applyAlignment="1">
      <alignment horizontal="right"/>
    </xf>
    <xf numFmtId="164" fontId="47" fillId="0" borderId="71" xfId="0" applyNumberFormat="1" applyFont="1" applyFill="1" applyBorder="1" applyAlignment="1">
      <alignment wrapText="1"/>
    </xf>
    <xf numFmtId="164" fontId="3" fillId="0" borderId="1" xfId="272" applyNumberFormat="1" applyFont="1" applyFill="1" applyProtection="1">
      <alignment horizontal="right"/>
    </xf>
    <xf numFmtId="164" fontId="48" fillId="0" borderId="72" xfId="272" applyNumberFormat="1" applyFont="1" applyFill="1" applyBorder="1" applyProtection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1" xfId="272" applyNumberFormat="1" applyFont="1" applyFill="1" applyProtection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wrapText="1"/>
    </xf>
    <xf numFmtId="164" fontId="1" fillId="0" borderId="73" xfId="0" applyNumberFormat="1" applyFont="1" applyFill="1" applyBorder="1" applyAlignment="1">
      <alignment wrapText="1"/>
    </xf>
    <xf numFmtId="164" fontId="3" fillId="0" borderId="3" xfId="272" applyNumberFormat="1" applyFont="1" applyFill="1" applyBorder="1" applyProtection="1">
      <alignment horizontal="right"/>
    </xf>
    <xf numFmtId="164" fontId="48" fillId="0" borderId="3" xfId="272" applyNumberFormat="1" applyFont="1" applyFill="1" applyBorder="1" applyProtection="1">
      <alignment horizontal="right"/>
    </xf>
    <xf numFmtId="164" fontId="48" fillId="0" borderId="2" xfId="272" applyNumberFormat="1" applyFont="1" applyFill="1" applyBorder="1" applyProtection="1">
      <alignment horizontal="right"/>
    </xf>
    <xf numFmtId="164" fontId="47" fillId="0" borderId="71" xfId="0" applyNumberFormat="1" applyFont="1" applyFill="1" applyBorder="1" applyAlignment="1">
      <alignment horizontal="center"/>
    </xf>
    <xf numFmtId="164" fontId="47" fillId="0" borderId="75" xfId="0" applyNumberFormat="1" applyFont="1" applyFill="1" applyBorder="1" applyAlignment="1">
      <alignment horizontal="center"/>
    </xf>
    <xf numFmtId="164" fontId="47" fillId="0" borderId="76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Normal="100" workbookViewId="0">
      <pane xSplit="1" ySplit="4" topLeftCell="B30" activePane="bottomRight" state="frozen"/>
      <selection pane="topRight" activeCell="B1" sqref="B1"/>
      <selection pane="bottomLeft" activeCell="A5" sqref="A5"/>
      <selection pane="bottomRight" activeCell="C44" sqref="C44"/>
    </sheetView>
  </sheetViews>
  <sheetFormatPr defaultColWidth="9.140625" defaultRowHeight="15" x14ac:dyDescent="0.25"/>
  <cols>
    <col min="1" max="1" width="46.7109375" style="1" customWidth="1"/>
    <col min="2" max="3" width="16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54" t="s">
        <v>60</v>
      </c>
      <c r="B1" s="54"/>
      <c r="C1" s="54"/>
      <c r="D1" s="54"/>
    </row>
    <row r="2" spans="1:6" ht="15" customHeight="1" x14ac:dyDescent="0.25">
      <c r="A2" s="18"/>
      <c r="B2" s="18"/>
      <c r="C2" s="18"/>
      <c r="D2" s="18" t="s">
        <v>2</v>
      </c>
    </row>
    <row r="3" spans="1:6" s="2" customFormat="1" ht="49.15" customHeight="1" x14ac:dyDescent="0.25">
      <c r="A3" s="34" t="s">
        <v>33</v>
      </c>
      <c r="B3" s="22" t="s">
        <v>55</v>
      </c>
      <c r="C3" s="22" t="s">
        <v>0</v>
      </c>
      <c r="D3" s="22" t="s">
        <v>1</v>
      </c>
    </row>
    <row r="4" spans="1:6" x14ac:dyDescent="0.25">
      <c r="A4" s="52" t="s">
        <v>8</v>
      </c>
      <c r="B4" s="52"/>
      <c r="C4" s="52"/>
      <c r="D4" s="53"/>
    </row>
    <row r="5" spans="1:6" ht="15.6" customHeight="1" x14ac:dyDescent="0.25">
      <c r="A5" s="35" t="s">
        <v>40</v>
      </c>
      <c r="B5" s="24">
        <f>B6+B16</f>
        <v>1373902.9</v>
      </c>
      <c r="C5" s="36">
        <f>C6+C16</f>
        <v>177589.39999999997</v>
      </c>
      <c r="D5" s="37">
        <f t="shared" ref="D5:D10" si="0">C5/B5*100</f>
        <v>12.925906190313738</v>
      </c>
      <c r="E5" s="8"/>
      <c r="F5" s="8"/>
    </row>
    <row r="6" spans="1:6" x14ac:dyDescent="0.25">
      <c r="A6" s="35" t="s">
        <v>24</v>
      </c>
      <c r="B6" s="30">
        <f>B7+B8+B9+B10+B15</f>
        <v>1228234</v>
      </c>
      <c r="C6" s="38">
        <f>C7+C8+C9+C10+C15</f>
        <v>155352.99999999997</v>
      </c>
      <c r="D6" s="37">
        <f t="shared" si="0"/>
        <v>12.648485549170596</v>
      </c>
      <c r="E6" s="8"/>
      <c r="F6" s="8"/>
    </row>
    <row r="7" spans="1:6" x14ac:dyDescent="0.25">
      <c r="A7" s="19" t="s">
        <v>3</v>
      </c>
      <c r="B7" s="39">
        <v>665164</v>
      </c>
      <c r="C7" s="40">
        <v>85883.5</v>
      </c>
      <c r="D7" s="41">
        <f t="shared" si="0"/>
        <v>12.911627809081669</v>
      </c>
    </row>
    <row r="8" spans="1:6" ht="30" customHeight="1" x14ac:dyDescent="0.25">
      <c r="A8" s="19" t="s">
        <v>4</v>
      </c>
      <c r="B8" s="39">
        <v>24893</v>
      </c>
      <c r="C8" s="40">
        <v>4684</v>
      </c>
      <c r="D8" s="41">
        <f t="shared" si="0"/>
        <v>18.816534768810509</v>
      </c>
    </row>
    <row r="9" spans="1:6" ht="19.899999999999999" customHeight="1" x14ac:dyDescent="0.25">
      <c r="A9" s="19" t="s">
        <v>51</v>
      </c>
      <c r="B9" s="39">
        <v>309191</v>
      </c>
      <c r="C9" s="42">
        <v>42382.3</v>
      </c>
      <c r="D9" s="43">
        <f t="shared" si="0"/>
        <v>13.707481783104944</v>
      </c>
    </row>
    <row r="10" spans="1:6" ht="19.899999999999999" customHeight="1" x14ac:dyDescent="0.25">
      <c r="A10" s="19" t="s">
        <v>29</v>
      </c>
      <c r="B10" s="39">
        <f>B12+B13+B14</f>
        <v>198376</v>
      </c>
      <c r="C10" s="42">
        <f>C12+C13+C14</f>
        <v>18761.900000000001</v>
      </c>
      <c r="D10" s="41">
        <f t="shared" si="0"/>
        <v>9.4577469048675251</v>
      </c>
    </row>
    <row r="11" spans="1:6" ht="17.45" customHeight="1" x14ac:dyDescent="0.25">
      <c r="A11" s="19" t="s">
        <v>30</v>
      </c>
      <c r="B11" s="33"/>
      <c r="C11" s="33"/>
      <c r="D11" s="33"/>
    </row>
    <row r="12" spans="1:6" x14ac:dyDescent="0.25">
      <c r="A12" s="44" t="s">
        <v>37</v>
      </c>
      <c r="B12" s="39">
        <v>44904</v>
      </c>
      <c r="C12" s="42">
        <v>1507.3</v>
      </c>
      <c r="D12" s="41">
        <f t="shared" ref="D12:D27" si="1">C12/B12*100</f>
        <v>3.3567165508640655</v>
      </c>
      <c r="F12" s="3"/>
    </row>
    <row r="13" spans="1:6" x14ac:dyDescent="0.25">
      <c r="A13" s="44" t="s">
        <v>32</v>
      </c>
      <c r="B13" s="39">
        <v>98649</v>
      </c>
      <c r="C13" s="42">
        <v>9359.6</v>
      </c>
      <c r="D13" s="41">
        <f t="shared" si="1"/>
        <v>9.4877799065373196</v>
      </c>
      <c r="F13" s="3"/>
    </row>
    <row r="14" spans="1:6" x14ac:dyDescent="0.25">
      <c r="A14" s="44" t="s">
        <v>38</v>
      </c>
      <c r="B14" s="39">
        <v>54823</v>
      </c>
      <c r="C14" s="42">
        <v>7895</v>
      </c>
      <c r="D14" s="41">
        <f t="shared" si="1"/>
        <v>14.40089013735111</v>
      </c>
      <c r="F14" s="3"/>
    </row>
    <row r="15" spans="1:6" x14ac:dyDescent="0.25">
      <c r="A15" s="19" t="s">
        <v>52</v>
      </c>
      <c r="B15" s="39">
        <f>5581+25029</f>
        <v>30610</v>
      </c>
      <c r="C15" s="42">
        <v>3641.3</v>
      </c>
      <c r="D15" s="33">
        <f t="shared" si="1"/>
        <v>11.895785690950671</v>
      </c>
      <c r="F15" s="3"/>
    </row>
    <row r="16" spans="1:6" x14ac:dyDescent="0.25">
      <c r="A16" s="35" t="s">
        <v>25</v>
      </c>
      <c r="B16" s="24">
        <f>SUM(B17:B23)</f>
        <v>145668.9</v>
      </c>
      <c r="C16" s="36">
        <f>SUM(C17:C23)</f>
        <v>22236.400000000001</v>
      </c>
      <c r="D16" s="24">
        <f t="shared" si="1"/>
        <v>15.265029117402548</v>
      </c>
    </row>
    <row r="17" spans="1:8" ht="45" x14ac:dyDescent="0.25">
      <c r="A17" s="19" t="s">
        <v>26</v>
      </c>
      <c r="B17" s="39">
        <v>59254.6</v>
      </c>
      <c r="C17" s="42">
        <v>10785.1</v>
      </c>
      <c r="D17" s="42">
        <f t="shared" si="1"/>
        <v>18.201287326216026</v>
      </c>
    </row>
    <row r="18" spans="1:8" ht="18" customHeight="1" x14ac:dyDescent="0.25">
      <c r="A18" s="19" t="s">
        <v>27</v>
      </c>
      <c r="B18" s="39">
        <v>1578</v>
      </c>
      <c r="C18" s="42">
        <v>1744.1</v>
      </c>
      <c r="D18" s="42">
        <f t="shared" si="1"/>
        <v>110.52598225602028</v>
      </c>
      <c r="G18" s="4"/>
    </row>
    <row r="19" spans="1:8" ht="30.75" customHeight="1" x14ac:dyDescent="0.25">
      <c r="A19" s="19" t="s">
        <v>39</v>
      </c>
      <c r="B19" s="39">
        <v>183.8</v>
      </c>
      <c r="C19" s="42">
        <v>105.8</v>
      </c>
      <c r="D19" s="42">
        <f t="shared" si="1"/>
        <v>57.562568008705107</v>
      </c>
      <c r="G19" s="4"/>
    </row>
    <row r="20" spans="1:8" ht="30" x14ac:dyDescent="0.25">
      <c r="A20" s="45" t="s">
        <v>5</v>
      </c>
      <c r="B20" s="46">
        <v>59000.5</v>
      </c>
      <c r="C20" s="47">
        <v>5634.5</v>
      </c>
      <c r="D20" s="47">
        <f t="shared" si="1"/>
        <v>9.5499190684824704</v>
      </c>
    </row>
    <row r="21" spans="1:8" x14ac:dyDescent="0.25">
      <c r="A21" s="19" t="s">
        <v>46</v>
      </c>
      <c r="B21" s="13">
        <v>0</v>
      </c>
      <c r="C21" s="48">
        <v>2</v>
      </c>
      <c r="D21" s="48"/>
    </row>
    <row r="22" spans="1:8" ht="18.75" customHeight="1" x14ac:dyDescent="0.25">
      <c r="A22" s="19" t="s">
        <v>6</v>
      </c>
      <c r="B22" s="13">
        <v>21507.8</v>
      </c>
      <c r="C22" s="48">
        <v>3755</v>
      </c>
      <c r="D22" s="48">
        <f t="shared" si="1"/>
        <v>17.458782395224059</v>
      </c>
    </row>
    <row r="23" spans="1:8" x14ac:dyDescent="0.25">
      <c r="A23" s="19" t="s">
        <v>28</v>
      </c>
      <c r="B23" s="13">
        <v>4144.2</v>
      </c>
      <c r="C23" s="48">
        <v>209.9</v>
      </c>
      <c r="D23" s="48">
        <f t="shared" si="1"/>
        <v>5.0649099946913765</v>
      </c>
    </row>
    <row r="24" spans="1:8" x14ac:dyDescent="0.25">
      <c r="A24" s="23" t="s">
        <v>7</v>
      </c>
      <c r="B24" s="24">
        <f>SUM(B25:B31)</f>
        <v>2684471.5</v>
      </c>
      <c r="C24" s="24">
        <f>SUM(C25:C31)</f>
        <v>137469.70000000001</v>
      </c>
      <c r="D24" s="24">
        <f t="shared" si="1"/>
        <v>5.1209223118964013</v>
      </c>
      <c r="E24" s="8"/>
      <c r="F24" s="8"/>
    </row>
    <row r="25" spans="1:8" x14ac:dyDescent="0.25">
      <c r="A25" s="25" t="s">
        <v>41</v>
      </c>
      <c r="B25" s="26">
        <v>24791.8</v>
      </c>
      <c r="C25" s="26">
        <v>4132</v>
      </c>
      <c r="D25" s="13">
        <f t="shared" si="1"/>
        <v>16.666801119725072</v>
      </c>
      <c r="E25" s="3"/>
      <c r="F25" s="5"/>
    </row>
    <row r="26" spans="1:8" x14ac:dyDescent="0.25">
      <c r="A26" s="25" t="s">
        <v>43</v>
      </c>
      <c r="B26" s="26">
        <v>1360592</v>
      </c>
      <c r="C26" s="26">
        <v>3947.4</v>
      </c>
      <c r="D26" s="13">
        <v>0</v>
      </c>
      <c r="F26" s="5"/>
    </row>
    <row r="27" spans="1:8" x14ac:dyDescent="0.25">
      <c r="A27" s="25" t="s">
        <v>42</v>
      </c>
      <c r="B27" s="26">
        <v>977299.7</v>
      </c>
      <c r="C27" s="26">
        <v>160034.1</v>
      </c>
      <c r="D27" s="13">
        <f t="shared" si="1"/>
        <v>16.375130371983129</v>
      </c>
      <c r="F27" s="5"/>
    </row>
    <row r="28" spans="1:8" x14ac:dyDescent="0.25">
      <c r="A28" s="25" t="s">
        <v>44</v>
      </c>
      <c r="B28" s="27">
        <v>321788</v>
      </c>
      <c r="C28" s="26" t="s">
        <v>53</v>
      </c>
      <c r="D28" s="13">
        <v>0</v>
      </c>
      <c r="F28" s="5"/>
    </row>
    <row r="29" spans="1:8" ht="30" x14ac:dyDescent="0.25">
      <c r="A29" s="28" t="s">
        <v>54</v>
      </c>
      <c r="B29" s="29" t="s">
        <v>53</v>
      </c>
      <c r="C29" s="29" t="s">
        <v>53</v>
      </c>
      <c r="D29" s="13"/>
      <c r="F29" s="5"/>
    </row>
    <row r="30" spans="1:8" ht="45" x14ac:dyDescent="0.25">
      <c r="A30" s="25" t="s">
        <v>47</v>
      </c>
      <c r="B30" s="26" t="s">
        <v>53</v>
      </c>
      <c r="C30" s="26">
        <v>1858.2</v>
      </c>
      <c r="D30" s="13"/>
      <c r="F30" s="5"/>
    </row>
    <row r="31" spans="1:8" ht="48" customHeight="1" x14ac:dyDescent="0.25">
      <c r="A31" s="25" t="s">
        <v>45</v>
      </c>
      <c r="B31" s="26" t="s">
        <v>53</v>
      </c>
      <c r="C31" s="27">
        <v>-32502</v>
      </c>
      <c r="D31" s="13"/>
      <c r="E31" s="6"/>
      <c r="F31" s="7"/>
    </row>
    <row r="32" spans="1:8" x14ac:dyDescent="0.25">
      <c r="A32" s="30" t="s">
        <v>31</v>
      </c>
      <c r="B32" s="31">
        <f>B24+B5</f>
        <v>4058374.4</v>
      </c>
      <c r="C32" s="31">
        <f>C5+C24</f>
        <v>315059.09999999998</v>
      </c>
      <c r="D32" s="24">
        <f>C32/B32*100</f>
        <v>7.7631846879381055</v>
      </c>
      <c r="E32" s="9"/>
      <c r="F32" s="14"/>
      <c r="G32" s="14"/>
      <c r="H32" s="12"/>
    </row>
    <row r="33" spans="1:7" ht="17.45" customHeight="1" x14ac:dyDescent="0.25">
      <c r="A33" s="49" t="s">
        <v>9</v>
      </c>
      <c r="B33" s="50"/>
      <c r="C33" s="50"/>
      <c r="D33" s="51"/>
      <c r="E33" s="6"/>
      <c r="F33" s="6"/>
    </row>
    <row r="34" spans="1:7" x14ac:dyDescent="0.25">
      <c r="A34" s="25" t="s">
        <v>10</v>
      </c>
      <c r="B34" s="32" t="s">
        <v>56</v>
      </c>
      <c r="C34" s="32" t="s">
        <v>61</v>
      </c>
      <c r="D34" s="13">
        <f t="shared" ref="D34:D44" si="2">C34/B34*100</f>
        <v>6.5720111154920806</v>
      </c>
      <c r="E34" s="7"/>
    </row>
    <row r="35" spans="1:7" ht="30" x14ac:dyDescent="0.25">
      <c r="A35" s="25" t="s">
        <v>11</v>
      </c>
      <c r="B35" s="32" t="s">
        <v>62</v>
      </c>
      <c r="C35" s="32" t="s">
        <v>63</v>
      </c>
      <c r="D35" s="13">
        <f t="shared" si="2"/>
        <v>11.129428819123687</v>
      </c>
      <c r="E35" s="6"/>
    </row>
    <row r="36" spans="1:7" x14ac:dyDescent="0.25">
      <c r="A36" s="25" t="s">
        <v>12</v>
      </c>
      <c r="B36" s="32" t="s">
        <v>64</v>
      </c>
      <c r="C36" s="32" t="s">
        <v>65</v>
      </c>
      <c r="D36" s="13">
        <f t="shared" si="2"/>
        <v>3.9345962359000048</v>
      </c>
      <c r="E36" s="6"/>
    </row>
    <row r="37" spans="1:7" x14ac:dyDescent="0.25">
      <c r="A37" s="25" t="s">
        <v>13</v>
      </c>
      <c r="B37" s="32" t="s">
        <v>66</v>
      </c>
      <c r="C37" s="32" t="s">
        <v>67</v>
      </c>
      <c r="D37" s="13">
        <f t="shared" si="2"/>
        <v>3.6350633558049736</v>
      </c>
      <c r="E37" s="6"/>
    </row>
    <row r="38" spans="1:7" x14ac:dyDescent="0.25">
      <c r="A38" s="25" t="s">
        <v>14</v>
      </c>
      <c r="B38" s="32" t="s">
        <v>68</v>
      </c>
      <c r="C38" s="32" t="s">
        <v>69</v>
      </c>
      <c r="D38" s="13">
        <f t="shared" si="2"/>
        <v>11.744938967900275</v>
      </c>
      <c r="E38" s="6"/>
    </row>
    <row r="39" spans="1:7" x14ac:dyDescent="0.25">
      <c r="A39" s="25" t="s">
        <v>15</v>
      </c>
      <c r="B39" s="32" t="s">
        <v>57</v>
      </c>
      <c r="C39" s="32" t="s">
        <v>70</v>
      </c>
      <c r="D39" s="13">
        <f t="shared" si="2"/>
        <v>17.716044502439523</v>
      </c>
      <c r="E39" s="6"/>
    </row>
    <row r="40" spans="1:7" x14ac:dyDescent="0.25">
      <c r="A40" s="25" t="s">
        <v>16</v>
      </c>
      <c r="B40" s="32" t="s">
        <v>71</v>
      </c>
      <c r="C40" s="32" t="s">
        <v>72</v>
      </c>
      <c r="D40" s="13">
        <f t="shared" si="2"/>
        <v>6.770002382355524</v>
      </c>
      <c r="E40" s="6"/>
    </row>
    <row r="41" spans="1:7" x14ac:dyDescent="0.25">
      <c r="A41" s="25" t="s">
        <v>17</v>
      </c>
      <c r="B41" s="32" t="s">
        <v>73</v>
      </c>
      <c r="C41" s="32" t="s">
        <v>74</v>
      </c>
      <c r="D41" s="13">
        <f>C41/B41*100</f>
        <v>17.322069740291209</v>
      </c>
      <c r="E41" s="6"/>
    </row>
    <row r="42" spans="1:7" x14ac:dyDescent="0.25">
      <c r="A42" s="33" t="s">
        <v>18</v>
      </c>
      <c r="B42" s="32" t="s">
        <v>58</v>
      </c>
      <c r="C42" s="32" t="s">
        <v>75</v>
      </c>
      <c r="D42" s="13">
        <f>C42/B42*100</f>
        <v>24.71913740972634</v>
      </c>
      <c r="E42" s="6"/>
    </row>
    <row r="43" spans="1:7" ht="33" customHeight="1" x14ac:dyDescent="0.25">
      <c r="A43" s="25" t="s">
        <v>19</v>
      </c>
      <c r="B43" s="32" t="s">
        <v>59</v>
      </c>
      <c r="C43" s="32" t="s">
        <v>76</v>
      </c>
      <c r="D43" s="13">
        <f t="shared" si="2"/>
        <v>8.8053327225598856</v>
      </c>
      <c r="E43" s="6"/>
      <c r="F43" s="6"/>
    </row>
    <row r="44" spans="1:7" ht="65.25" customHeight="1" x14ac:dyDescent="0.25">
      <c r="A44" s="30" t="s">
        <v>20</v>
      </c>
      <c r="B44" s="24">
        <f>B43+B42+B41+B40+B39+B38+B37+B36+B35+B34</f>
        <v>4230827.5999999996</v>
      </c>
      <c r="C44" s="24">
        <f>C43+C42+C41+C40+C39+C38+C37+C36+C35+C34</f>
        <v>369179</v>
      </c>
      <c r="D44" s="24">
        <f t="shared" si="2"/>
        <v>8.725928704823616</v>
      </c>
      <c r="E44" s="10"/>
      <c r="F44" s="10"/>
    </row>
    <row r="45" spans="1:7" ht="29.25" x14ac:dyDescent="0.25">
      <c r="A45" s="30" t="s">
        <v>50</v>
      </c>
      <c r="B45" s="24">
        <f>B32-B44</f>
        <v>-172453.19999999972</v>
      </c>
      <c r="C45" s="24">
        <f>C32-C44</f>
        <v>-54119.900000000023</v>
      </c>
      <c r="D45" s="24"/>
      <c r="E45" s="11"/>
      <c r="F45" s="16"/>
      <c r="G45" s="17"/>
    </row>
    <row r="46" spans="1:7" x14ac:dyDescent="0.25">
      <c r="A46" s="52" t="s">
        <v>34</v>
      </c>
      <c r="B46" s="52"/>
      <c r="C46" s="52"/>
      <c r="D46" s="52"/>
      <c r="E46" s="7"/>
      <c r="F46" s="15"/>
      <c r="G46" s="12"/>
    </row>
    <row r="47" spans="1:7" x14ac:dyDescent="0.25">
      <c r="A47" s="52"/>
      <c r="B47" s="52"/>
      <c r="C47" s="52"/>
      <c r="D47" s="52"/>
      <c r="E47" s="6"/>
      <c r="F47" s="6"/>
    </row>
    <row r="48" spans="1:7" x14ac:dyDescent="0.25">
      <c r="A48" s="20"/>
      <c r="B48" s="20" t="s">
        <v>35</v>
      </c>
      <c r="C48" s="20"/>
      <c r="D48" s="20"/>
      <c r="F48" s="6"/>
    </row>
    <row r="49" spans="1:4" ht="15" customHeight="1" x14ac:dyDescent="0.25">
      <c r="A49" s="21" t="s">
        <v>21</v>
      </c>
      <c r="B49" s="20" t="s">
        <v>49</v>
      </c>
      <c r="C49" s="18"/>
      <c r="D49" s="18"/>
    </row>
    <row r="50" spans="1:4" x14ac:dyDescent="0.25">
      <c r="A50" s="19" t="s">
        <v>22</v>
      </c>
      <c r="B50" s="13">
        <v>470000</v>
      </c>
      <c r="C50" s="18"/>
      <c r="D50" s="18"/>
    </row>
    <row r="51" spans="1:4" ht="34.5" customHeight="1" x14ac:dyDescent="0.25">
      <c r="A51" s="19" t="s">
        <v>48</v>
      </c>
      <c r="B51" s="13">
        <v>498900</v>
      </c>
      <c r="C51" s="18"/>
      <c r="D51" s="18"/>
    </row>
    <row r="52" spans="1:4" x14ac:dyDescent="0.25">
      <c r="A52" s="19" t="s">
        <v>36</v>
      </c>
      <c r="B52" s="13">
        <v>0</v>
      </c>
      <c r="C52" s="18"/>
      <c r="D52" s="18"/>
    </row>
    <row r="53" spans="1:4" x14ac:dyDescent="0.25">
      <c r="A53" s="21" t="s">
        <v>23</v>
      </c>
      <c r="B53" s="13">
        <f>SUM(B50:B52)</f>
        <v>968900</v>
      </c>
      <c r="C53" s="18"/>
      <c r="D53" s="18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2019-03-12T12:53:21Z</cp:lastPrinted>
  <dcterms:created xsi:type="dcterms:W3CDTF">2014-09-16T05:33:49Z</dcterms:created>
  <dcterms:modified xsi:type="dcterms:W3CDTF">2019-03-12T13:17:27Z</dcterms:modified>
</cp:coreProperties>
</file>